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mc:AlternateContent xmlns:mc="http://schemas.openxmlformats.org/markup-compatibility/2006">
    <mc:Choice Requires="x15">
      <x15ac:absPath xmlns:x15ac="http://schemas.microsoft.com/office/spreadsheetml/2010/11/ac" url="https://alliancesudbernch.sharepoint.com/sites/Klimapolitik/Freigegebene Dokumente/5 Auslandkompensation/Recherche/Ghana Cookstoves/"/>
    </mc:Choice>
  </mc:AlternateContent>
  <xr:revisionPtr revIDLastSave="0" documentId="8_{2DA49271-68A2-4DA8-9AE8-71277F3BB2C2}" xr6:coauthVersionLast="47" xr6:coauthVersionMax="47" xr10:uidLastSave="{00000000-0000-0000-0000-000000000000}"/>
  <bookViews>
    <workbookView xWindow="-120" yWindow="-120" windowWidth="29040" windowHeight="17520" xr2:uid="{A3767CE5-26D3-4C20-855D-BD9A004286E7}"/>
  </bookViews>
  <sheets>
    <sheet name="ER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1" l="1"/>
  <c r="D50" i="1"/>
  <c r="D49" i="1"/>
  <c r="C49" i="1"/>
  <c r="C48" i="1"/>
  <c r="C47" i="1"/>
  <c r="D48" i="1"/>
  <c r="C38" i="1"/>
  <c r="D38" i="1"/>
  <c r="C37" i="1"/>
  <c r="E12" i="1"/>
  <c r="E11" i="1"/>
  <c r="D12" i="1"/>
  <c r="D11" i="1"/>
  <c r="F11" i="1" l="1"/>
  <c r="C45" i="1" s="1"/>
  <c r="D45" i="1" s="1"/>
  <c r="F12" i="1"/>
  <c r="C46" i="1" s="1"/>
  <c r="D46" i="1" s="1"/>
  <c r="D47" i="1" s="1"/>
</calcChain>
</file>

<file path=xl/sharedStrings.xml><?xml version="1.0" encoding="utf-8"?>
<sst xmlns="http://schemas.openxmlformats.org/spreadsheetml/2006/main" count="38" uniqueCount="33">
  <si>
    <t>Unter der Annahme, dass der fNRB konstant bei 0.3 liegen müsste, um wie viel werden die Emissionsreduktionen des Projekts überschätzt?</t>
  </si>
  <si>
    <t>Screenshots sind aus dem offiziellen Berechnungsdokument, alles andere sind eigene Berechnungen gemäss der Methodik.</t>
  </si>
  <si>
    <t xml:space="preserve">EF = fNRB * EF CO2 + EF nonCO2 </t>
  </si>
  <si>
    <t>EF CO2 (default)</t>
  </si>
  <si>
    <t>EF non-CO2 (default)</t>
  </si>
  <si>
    <t>EF gesamt bei fNRB 0.3</t>
  </si>
  <si>
    <t>EF gesamt bei fNRB 0.7629</t>
  </si>
  <si>
    <t>Erhöhung EF bei Erhöhung fNRB (Faktor)</t>
  </si>
  <si>
    <t>Wood</t>
  </si>
  <si>
    <t>Charcoal</t>
  </si>
  <si>
    <t>Entsprechend erhöht sich EF Wood beim höheren fNRB (also vor 2025 verglichen mit nach 2025) um den Faktor 2.20 und bei EF Charcoal um 1.81</t>
  </si>
  <si>
    <t>Frage: Wie hoch wären die Emissionsreduktionen, wenn fNRB bis 2030 bei 0.3 bliebe?</t>
  </si>
  <si>
    <t>(Tabelle ist auseinandergeschnitten, weil in der Mitte noch die jeweilige Anzahl Öfen noch oder schon im Betrieb pro Verkaufsjahr abgebildet war (hier unnötige Info). "Sales year" bezieht sich auf das Verkaufsdatum der Öfen, also man sieht hier dann z.B. welche ER von den im Jahr 2026 verkauften Öfen im Jahr 2029 generiert werden (unter Berücksichtigung des Alters der Öfen))</t>
  </si>
  <si>
    <t>Szenario 1 = wie im Projekt</t>
  </si>
  <si>
    <t>2023/24 (fNRB = 0.3)</t>
  </si>
  <si>
    <t>2025-30 (fNRB = 0.7629)</t>
  </si>
  <si>
    <t>2023-30 (mit fNRB-Erhöhung)</t>
  </si>
  <si>
    <t>ER Wood</t>
  </si>
  <si>
    <t>ER Charcoal</t>
  </si>
  <si>
    <t>ER Total</t>
  </si>
  <si>
    <t>ERs after 10% deduction</t>
  </si>
  <si>
    <t>Wie wären ER Wood und ER Charcoal für 2025-30 mit fNRB = 0.3?</t>
  </si>
  <si>
    <t>ER geteilt durch den Faktor 2.2 bzw. 1.81 wie oben berechnet (weil EF ein direkter Faktor in der Berechnung ist)</t>
  </si>
  <si>
    <t>Szenario 2 bei konstantem fNRB=0.3</t>
  </si>
  <si>
    <t>2025-30 (if fNRB = 0.3)</t>
  </si>
  <si>
    <t>2023-30 (if fNRB =0.3)</t>
  </si>
  <si>
    <t>Unterschied zu Szenario 1</t>
  </si>
  <si>
    <t>..in %</t>
  </si>
  <si>
    <t>Die Emissionsreduktionen wären bei konstantem fNRB von 0.3 bis 2030 bei 1.8 Mio. Tonnen CO2.</t>
  </si>
  <si>
    <t>Zur Erinnerung: Das Projekt berechnet 3.2 Mio. Tonnen CO2-Reduktionen.</t>
  </si>
  <si>
    <t>Es werden also 1.4 Mio. Tonnen CO2-Reduktionen zu viel berechnet.</t>
  </si>
  <si>
    <t>Die Emissionsreduktionen werden um 79% überschätzt.</t>
  </si>
  <si>
    <t>Wenn man nur den Zeitraum 2025-30 anschaut mit dem zu hohen fNRB, wurden die Reduktionen gar um 92% überschätzt.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</si>
</sst>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Aptos Narrow"/>
      <family val="2"/>
      <scheme val="minor"/>
    </font>
    <font>
      <b/>
      <sz val="11"/>
      <color theme="1"/>
      <name val="Aptos Narrow"/>
      <family val="2"/>
      <scheme val="minor"/>
    </font>
    <font>
      <i/>
      <sz val="11"/>
      <color theme="1"/>
      <name val="Aptos Narrow"/>
      <family val="2"/>
      <scheme val="minor"/>
    </font>
    <font>
      <b/>
      <u/>
      <sz val="11"/>
      <color theme="1"/>
      <name val="Aptos Narrow"/>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C2B5E3"/>
        <bgColor indexed="64"/>
      </patternFill>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2" fillId="0" borderId="0" xfId="0" applyFont="1"/>
    <xf numFmtId="0" fontId="3" fillId="0" borderId="0" xfId="0" applyFont="1"/>
    <xf numFmtId="0" fontId="1" fillId="2" borderId="0" xfId="0" applyFont="1" applyFill="1"/>
    <xf numFmtId="0" fontId="1" fillId="3" borderId="0" xfId="0" applyFont="1" applyFill="1"/>
    <xf numFmtId="0" fontId="1" fillId="4" borderId="0" xfId="0" applyFont="1" applyFill="1"/>
    <xf numFmtId="0" fontId="1" fillId="5" borderId="0" xfId="0" applyFont="1" applyFill="1"/>
  </cellXfs>
  <cellStyles count="1">
    <cellStyle name="Standard" xfId="0" builtinId="0"/>
  </cellStyles>
  <dxfs count="0"/>
  <tableStyles count="0" defaultTableStyle="TableStyleMedium2" defaultPivotStyle="PivotStyleLight16"/>
  <colors>
    <mruColors>
      <color rgb="FFC2B5E3"/>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6</xdr:col>
      <xdr:colOff>334670</xdr:colOff>
      <xdr:row>6</xdr:row>
      <xdr:rowOff>123922</xdr:rowOff>
    </xdr:to>
    <xdr:pic>
      <xdr:nvPicPr>
        <xdr:cNvPr id="2" name="Grafik 1">
          <a:extLst>
            <a:ext uri="{FF2B5EF4-FFF2-40B4-BE49-F238E27FC236}">
              <a16:creationId xmlns:a16="http://schemas.microsoft.com/office/drawing/2014/main" id="{20BAB378-504F-5086-D229-49FAFBA40BE6}"/>
            </a:ext>
          </a:extLst>
        </xdr:cNvPr>
        <xdr:cNvPicPr>
          <a:picLocks noChangeAspect="1"/>
        </xdr:cNvPicPr>
      </xdr:nvPicPr>
      <xdr:blipFill>
        <a:blip xmlns:r="http://schemas.openxmlformats.org/officeDocument/2006/relationships" r:embed="rId1"/>
        <a:stretch>
          <a:fillRect/>
        </a:stretch>
      </xdr:blipFill>
      <xdr:spPr>
        <a:xfrm>
          <a:off x="0" y="0"/>
          <a:ext cx="9278645" cy="695422"/>
        </a:xfrm>
        <a:prstGeom prst="rect">
          <a:avLst/>
        </a:prstGeom>
      </xdr:spPr>
    </xdr:pic>
    <xdr:clientData/>
  </xdr:twoCellAnchor>
  <xdr:twoCellAnchor editAs="oneCell">
    <xdr:from>
      <xdr:col>0</xdr:col>
      <xdr:colOff>19050</xdr:colOff>
      <xdr:row>17</xdr:row>
      <xdr:rowOff>28575</xdr:rowOff>
    </xdr:from>
    <xdr:to>
      <xdr:col>1</xdr:col>
      <xdr:colOff>324025</xdr:colOff>
      <xdr:row>29</xdr:row>
      <xdr:rowOff>76526</xdr:rowOff>
    </xdr:to>
    <xdr:pic>
      <xdr:nvPicPr>
        <xdr:cNvPr id="3" name="Grafik 2">
          <a:extLst>
            <a:ext uri="{FF2B5EF4-FFF2-40B4-BE49-F238E27FC236}">
              <a16:creationId xmlns:a16="http://schemas.microsoft.com/office/drawing/2014/main" id="{1FE9BCE2-16DF-8B3E-CA98-9BAD91965824}"/>
            </a:ext>
          </a:extLst>
        </xdr:cNvPr>
        <xdr:cNvPicPr>
          <a:picLocks noChangeAspect="1"/>
        </xdr:cNvPicPr>
      </xdr:nvPicPr>
      <xdr:blipFill>
        <a:blip xmlns:r="http://schemas.openxmlformats.org/officeDocument/2006/relationships" r:embed="rId2"/>
        <a:stretch>
          <a:fillRect/>
        </a:stretch>
      </xdr:blipFill>
      <xdr:spPr>
        <a:xfrm>
          <a:off x="19050" y="1743075"/>
          <a:ext cx="1257475" cy="2333951"/>
        </a:xfrm>
        <a:prstGeom prst="rect">
          <a:avLst/>
        </a:prstGeom>
      </xdr:spPr>
    </xdr:pic>
    <xdr:clientData/>
  </xdr:twoCellAnchor>
  <xdr:twoCellAnchor editAs="oneCell">
    <xdr:from>
      <xdr:col>1</xdr:col>
      <xdr:colOff>409575</xdr:colOff>
      <xdr:row>17</xdr:row>
      <xdr:rowOff>19050</xdr:rowOff>
    </xdr:from>
    <xdr:to>
      <xdr:col>8</xdr:col>
      <xdr:colOff>391856</xdr:colOff>
      <xdr:row>29</xdr:row>
      <xdr:rowOff>124159</xdr:rowOff>
    </xdr:to>
    <xdr:pic>
      <xdr:nvPicPr>
        <xdr:cNvPr id="4" name="Grafik 3">
          <a:extLst>
            <a:ext uri="{FF2B5EF4-FFF2-40B4-BE49-F238E27FC236}">
              <a16:creationId xmlns:a16="http://schemas.microsoft.com/office/drawing/2014/main" id="{B93384A2-70B5-734B-BB80-DA1BBB18DBB6}"/>
            </a:ext>
          </a:extLst>
        </xdr:cNvPr>
        <xdr:cNvPicPr>
          <a:picLocks noChangeAspect="1"/>
        </xdr:cNvPicPr>
      </xdr:nvPicPr>
      <xdr:blipFill rotWithShape="1">
        <a:blip xmlns:r="http://schemas.openxmlformats.org/officeDocument/2006/relationships" r:embed="rId3"/>
        <a:srcRect l="400"/>
        <a:stretch/>
      </xdr:blipFill>
      <xdr:spPr>
        <a:xfrm>
          <a:off x="1362075" y="3257550"/>
          <a:ext cx="9497756" cy="2391109"/>
        </a:xfrm>
        <a:prstGeom prst="rect">
          <a:avLst/>
        </a:prstGeom>
      </xdr:spPr>
    </xdr:pic>
    <xdr:clientData/>
  </xdr:twoCellAnchor>
  <xdr:twoCellAnchor editAs="oneCell">
    <xdr:from>
      <xdr:col>15</xdr:col>
      <xdr:colOff>38100</xdr:colOff>
      <xdr:row>3</xdr:row>
      <xdr:rowOff>133350</xdr:rowOff>
    </xdr:from>
    <xdr:to>
      <xdr:col>21</xdr:col>
      <xdr:colOff>553160</xdr:colOff>
      <xdr:row>38</xdr:row>
      <xdr:rowOff>912</xdr:rowOff>
    </xdr:to>
    <xdr:pic>
      <xdr:nvPicPr>
        <xdr:cNvPr id="5" name="Grafik 4">
          <a:extLst>
            <a:ext uri="{FF2B5EF4-FFF2-40B4-BE49-F238E27FC236}">
              <a16:creationId xmlns:a16="http://schemas.microsoft.com/office/drawing/2014/main" id="{6C38F660-9108-9A70-2C93-3B98D0568EA2}"/>
            </a:ext>
          </a:extLst>
        </xdr:cNvPr>
        <xdr:cNvPicPr>
          <a:picLocks noChangeAspect="1"/>
        </xdr:cNvPicPr>
      </xdr:nvPicPr>
      <xdr:blipFill>
        <a:blip xmlns:r="http://schemas.openxmlformats.org/officeDocument/2006/relationships" r:embed="rId4"/>
        <a:stretch>
          <a:fillRect/>
        </a:stretch>
      </xdr:blipFill>
      <xdr:spPr>
        <a:xfrm>
          <a:off x="11468100" y="133350"/>
          <a:ext cx="5087060" cy="6535062"/>
        </a:xfrm>
        <a:prstGeom prst="rect">
          <a:avLst/>
        </a:prstGeom>
      </xdr:spPr>
    </xdr:pic>
    <xdr:clientData/>
  </xdr:twoCellAnchor>
  <xdr:twoCellAnchor editAs="oneCell">
    <xdr:from>
      <xdr:col>9</xdr:col>
      <xdr:colOff>0</xdr:colOff>
      <xdr:row>16</xdr:row>
      <xdr:rowOff>38100</xdr:rowOff>
    </xdr:from>
    <xdr:to>
      <xdr:col>13</xdr:col>
      <xdr:colOff>733953</xdr:colOff>
      <xdr:row>34</xdr:row>
      <xdr:rowOff>57631</xdr:rowOff>
    </xdr:to>
    <xdr:pic>
      <xdr:nvPicPr>
        <xdr:cNvPr id="6" name="Grafik 5">
          <a:extLst>
            <a:ext uri="{FF2B5EF4-FFF2-40B4-BE49-F238E27FC236}">
              <a16:creationId xmlns:a16="http://schemas.microsoft.com/office/drawing/2014/main" id="{2706973E-BC75-7D4F-D083-0B92A3F4E7C5}"/>
            </a:ext>
          </a:extLst>
        </xdr:cNvPr>
        <xdr:cNvPicPr>
          <a:picLocks noChangeAspect="1"/>
        </xdr:cNvPicPr>
      </xdr:nvPicPr>
      <xdr:blipFill>
        <a:blip xmlns:r="http://schemas.openxmlformats.org/officeDocument/2006/relationships" r:embed="rId5"/>
        <a:stretch>
          <a:fillRect/>
        </a:stretch>
      </xdr:blipFill>
      <xdr:spPr>
        <a:xfrm>
          <a:off x="10839450" y="3086100"/>
          <a:ext cx="3781953" cy="344853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B544-02D0-4206-9963-E587AAC25B85}">
  <dimension ref="A1:I56"/>
  <sheetViews>
    <sheetView tabSelected="1" topLeftCell="A13" workbookViewId="0">
      <selection activeCell="D39" sqref="D39"/>
    </sheetView>
  </sheetViews>
  <sheetFormatPr defaultColWidth="11.42578125" defaultRowHeight="14.45"/>
  <cols>
    <col min="1" max="1" width="14.28515625" customWidth="1"/>
    <col min="2" max="2" width="18.42578125" customWidth="1"/>
    <col min="3" max="3" width="23.42578125" customWidth="1"/>
    <col min="4" max="4" width="27.140625" customWidth="1"/>
    <col min="5" max="5" width="25.28515625" customWidth="1"/>
    <col min="6" max="6" width="25.5703125" customWidth="1"/>
  </cols>
  <sheetData>
    <row r="1" spans="1:6">
      <c r="A1" s="1" t="s">
        <v>0</v>
      </c>
    </row>
    <row r="2" spans="1:6">
      <c r="A2" s="2" t="s">
        <v>1</v>
      </c>
    </row>
    <row r="8" spans="1:6">
      <c r="A8" t="s">
        <v>2</v>
      </c>
    </row>
    <row r="10" spans="1:6">
      <c r="B10" s="1" t="s">
        <v>3</v>
      </c>
      <c r="C10" s="1" t="s">
        <v>4</v>
      </c>
      <c r="D10" s="1" t="s">
        <v>5</v>
      </c>
      <c r="E10" s="1" t="s">
        <v>6</v>
      </c>
      <c r="F10" s="1" t="s">
        <v>7</v>
      </c>
    </row>
    <row r="11" spans="1:6">
      <c r="A11" s="1" t="s">
        <v>8</v>
      </c>
      <c r="B11">
        <v>112</v>
      </c>
      <c r="C11">
        <v>9.4600000000000009</v>
      </c>
      <c r="D11">
        <f>B11*0.3+C11</f>
        <v>43.06</v>
      </c>
      <c r="E11">
        <f>B11*0.7629+C11</f>
        <v>94.904799999999994</v>
      </c>
      <c r="F11">
        <f>E11/D11</f>
        <v>2.2040130051091498</v>
      </c>
    </row>
    <row r="12" spans="1:6">
      <c r="A12" s="1" t="s">
        <v>9</v>
      </c>
      <c r="B12">
        <v>165.22</v>
      </c>
      <c r="C12">
        <v>44.83</v>
      </c>
      <c r="D12">
        <f>B12*0.3+C12</f>
        <v>94.395999999999987</v>
      </c>
      <c r="E12">
        <f>B12*0.7629+C12</f>
        <v>170.876338</v>
      </c>
      <c r="F12">
        <f>E12/D12</f>
        <v>1.8102074028560535</v>
      </c>
    </row>
    <row r="14" spans="1:6">
      <c r="A14" t="s">
        <v>10</v>
      </c>
    </row>
    <row r="16" spans="1:6">
      <c r="A16" t="s">
        <v>11</v>
      </c>
    </row>
    <row r="31" spans="1:1">
      <c r="A31" t="s">
        <v>12</v>
      </c>
    </row>
    <row r="33" spans="1:9">
      <c r="A33" s="3" t="s">
        <v>13</v>
      </c>
    </row>
    <row r="34" spans="1:9">
      <c r="B34" s="4" t="s">
        <v>14</v>
      </c>
      <c r="C34" s="4" t="s">
        <v>15</v>
      </c>
      <c r="D34" s="7" t="s">
        <v>16</v>
      </c>
      <c r="E34" s="1"/>
    </row>
    <row r="35" spans="1:9">
      <c r="A35" s="1" t="s">
        <v>17</v>
      </c>
      <c r="B35">
        <v>78112</v>
      </c>
      <c r="C35">
        <v>1045156</v>
      </c>
    </row>
    <row r="36" spans="1:9">
      <c r="A36" s="1" t="s">
        <v>18</v>
      </c>
      <c r="B36">
        <v>205614</v>
      </c>
      <c r="C36">
        <v>2261306</v>
      </c>
    </row>
    <row r="37" spans="1:9">
      <c r="A37" s="6" t="s">
        <v>19</v>
      </c>
      <c r="C37">
        <f>C35+C36</f>
        <v>3306462</v>
      </c>
      <c r="D37">
        <v>3590190</v>
      </c>
    </row>
    <row r="38" spans="1:9">
      <c r="A38" s="5" t="s">
        <v>20</v>
      </c>
      <c r="C38">
        <f>C37*0.9</f>
        <v>2975815.8000000003</v>
      </c>
      <c r="D38">
        <f>D37*0.9</f>
        <v>3231171</v>
      </c>
    </row>
    <row r="40" spans="1:9">
      <c r="A40" t="s">
        <v>21</v>
      </c>
    </row>
    <row r="41" spans="1:9">
      <c r="A41" t="s">
        <v>22</v>
      </c>
    </row>
    <row r="43" spans="1:9">
      <c r="A43" s="3" t="s">
        <v>23</v>
      </c>
    </row>
    <row r="44" spans="1:9">
      <c r="B44" s="4" t="s">
        <v>14</v>
      </c>
      <c r="C44" s="1" t="s">
        <v>24</v>
      </c>
      <c r="D44" s="1" t="s">
        <v>25</v>
      </c>
      <c r="E44" s="1"/>
      <c r="F44" s="1"/>
      <c r="H44" s="1"/>
      <c r="I44" s="1"/>
    </row>
    <row r="45" spans="1:9">
      <c r="A45" s="1" t="s">
        <v>17</v>
      </c>
      <c r="B45">
        <v>78112</v>
      </c>
      <c r="C45">
        <f>C35/F11</f>
        <v>474205.91329416429</v>
      </c>
      <c r="D45">
        <f>B35+C45</f>
        <v>552317.91329416423</v>
      </c>
    </row>
    <row r="46" spans="1:9">
      <c r="A46" s="1" t="s">
        <v>18</v>
      </c>
      <c r="B46">
        <v>205614</v>
      </c>
      <c r="C46">
        <f>C36/F12</f>
        <v>1249197.189466923</v>
      </c>
      <c r="D46">
        <f>B36+C46</f>
        <v>1454811.189466923</v>
      </c>
    </row>
    <row r="47" spans="1:9">
      <c r="A47" s="1" t="s">
        <v>19</v>
      </c>
      <c r="C47">
        <f>C45+C46</f>
        <v>1723403.1027610872</v>
      </c>
      <c r="D47">
        <f>D45+D46</f>
        <v>2007129.1027610872</v>
      </c>
    </row>
    <row r="48" spans="1:9">
      <c r="A48" s="1" t="s">
        <v>20</v>
      </c>
      <c r="C48">
        <f>C47*0.9</f>
        <v>1551062.7924849784</v>
      </c>
      <c r="D48">
        <f>D47*0.9</f>
        <v>1806416.1924849786</v>
      </c>
    </row>
    <row r="49" spans="1:4">
      <c r="A49" s="1" t="s">
        <v>26</v>
      </c>
      <c r="C49">
        <f>C38-C48</f>
        <v>1424753.0075150218</v>
      </c>
      <c r="D49">
        <f>D38-D48</f>
        <v>1424754.8075150214</v>
      </c>
    </row>
    <row r="50" spans="1:4">
      <c r="A50" s="1" t="s">
        <v>27</v>
      </c>
      <c r="C50">
        <f>C49/C48*100</f>
        <v>91.856565344618062</v>
      </c>
      <c r="D50">
        <f>D49/D48*100</f>
        <v>78.871901915088102</v>
      </c>
    </row>
    <row r="52" spans="1:4">
      <c r="A52" t="s">
        <v>28</v>
      </c>
    </row>
    <row r="53" spans="1:4">
      <c r="A53" t="s">
        <v>29</v>
      </c>
    </row>
    <row r="54" spans="1:4">
      <c r="A54" s="1" t="s">
        <v>30</v>
      </c>
    </row>
    <row r="55" spans="1:4">
      <c r="A55" s="1" t="s">
        <v>31</v>
      </c>
    </row>
    <row r="56" spans="1:4">
      <c r="A56" t="s">
        <v>32</v>
      </c>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04f756-789d-4ebd-9a97-01d4eee07366">
      <Terms xmlns="http://schemas.microsoft.com/office/infopath/2007/PartnerControls"/>
    </lcf76f155ced4ddcb4097134ff3c332f>
    <TaxCatchAll xmlns="bab3fc0a-c481-4510-85d3-6ee12323c1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AC6230BA5F31B468E7B4A2F3DC66530" ma:contentTypeVersion="13" ma:contentTypeDescription="Ein neues Dokument erstellen." ma:contentTypeScope="" ma:versionID="a4de2a494992193d68b368719b23e570">
  <xsd:schema xmlns:xsd="http://www.w3.org/2001/XMLSchema" xmlns:xs="http://www.w3.org/2001/XMLSchema" xmlns:p="http://schemas.microsoft.com/office/2006/metadata/properties" xmlns:ns2="fb04f756-789d-4ebd-9a97-01d4eee07366" xmlns:ns3="bab3fc0a-c481-4510-85d3-6ee12323c14c" targetNamespace="http://schemas.microsoft.com/office/2006/metadata/properties" ma:root="true" ma:fieldsID="71c570560d038a08f225dc66b43f9434" ns2:_="" ns3:_="">
    <xsd:import namespace="fb04f756-789d-4ebd-9a97-01d4eee07366"/>
    <xsd:import namespace="bab3fc0a-c481-4510-85d3-6ee12323c14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OCR"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4f756-789d-4ebd-9a97-01d4eee073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48f8b7ac-5a6c-47e6-8df1-fcf8b592dab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b3fc0a-c481-4510-85d3-6ee12323c14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6d0b1ce-0303-4c0b-9a4c-10e9f7f3b0d7}" ma:internalName="TaxCatchAll" ma:showField="CatchAllData" ma:web="bab3fc0a-c481-4510-85d3-6ee12323c14c">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ECBE5A-1D70-4E1A-93AD-6895CF595033}"/>
</file>

<file path=customXml/itemProps2.xml><?xml version="1.0" encoding="utf-8"?>
<ds:datastoreItem xmlns:ds="http://schemas.openxmlformats.org/officeDocument/2006/customXml" ds:itemID="{E06B0007-A723-4FC8-BA02-49E380E7DE0B}"/>
</file>

<file path=customXml/itemProps3.xml><?xml version="1.0" encoding="utf-8"?>
<ds:datastoreItem xmlns:ds="http://schemas.openxmlformats.org/officeDocument/2006/customXml" ds:itemID="{7EDDA2FF-BA22-45C9-9BBF-AC99BD0665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Delia Berner</dc:creator>
  <cp:keywords/>
  <dc:description/>
  <cp:lastModifiedBy/>
  <cp:revision/>
  <dcterms:created xsi:type="dcterms:W3CDTF">2024-09-25T13:06:20Z</dcterms:created>
  <dcterms:modified xsi:type="dcterms:W3CDTF">2024-11-19T16:47:48Z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0x010100BAC6230BA5F31B468E7B4A2F3DC66530</vt:lpwstr>
  </property>
  <property fmtid="{D5CDD505-2E9C-101B-9397-08002B2CF9AE}" pid="3" name="MediaServiceImageTags">
    <vt:lpwstr/>
  </property>
</Properties>
</file>